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Edital 2022\Tomada de Preços nº 005-22 - Muro Contenção R. Alfredo Capara\01. Edital\"/>
    </mc:Choice>
  </mc:AlternateContent>
  <bookViews>
    <workbookView xWindow="-120" yWindow="-120" windowWidth="29040" windowHeight="15840"/>
  </bookViews>
  <sheets>
    <sheet name="Cronograma (02.02.22)" sheetId="1" r:id="rId1"/>
  </sheets>
  <externalReferences>
    <externalReference r:id="rId2"/>
  </externalReferences>
  <definedNames>
    <definedName name="_xlnm.Print_Area" localSheetId="0">'Cronograma (02.02.22)'!$A$1:$T$36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S29" i="1"/>
  <c r="O30" i="1" s="1"/>
  <c r="S27" i="1"/>
  <c r="G28" i="1" s="1"/>
  <c r="G27" i="1" s="1"/>
  <c r="S25" i="1"/>
  <c r="S23" i="1"/>
  <c r="C24" i="1" s="1"/>
  <c r="C23" i="1" s="1"/>
  <c r="A20" i="1"/>
  <c r="A19" i="1"/>
  <c r="C28" i="1" l="1"/>
  <c r="C27" i="1" s="1"/>
  <c r="S31" i="1"/>
  <c r="T27" i="1" s="1"/>
  <c r="G30" i="1"/>
  <c r="K30" i="1"/>
  <c r="G31" i="1"/>
  <c r="G33" i="1" s="1"/>
  <c r="T29" i="1"/>
  <c r="C31" i="1"/>
  <c r="T25" i="1"/>
  <c r="K26" i="1"/>
  <c r="K31" i="1" s="1"/>
  <c r="K33" i="1" s="1"/>
  <c r="O26" i="1"/>
  <c r="O31" i="1" s="1"/>
  <c r="O33" i="1" s="1"/>
  <c r="T23" i="1" l="1"/>
  <c r="T31" i="1" s="1"/>
  <c r="C32" i="1"/>
  <c r="G32" i="1" s="1"/>
  <c r="K32" i="1" s="1"/>
  <c r="O32" i="1" s="1"/>
  <c r="C33" i="1"/>
  <c r="C34" i="1" s="1"/>
  <c r="G34" i="1" s="1"/>
  <c r="K34" i="1" s="1"/>
  <c r="O34" i="1" s="1"/>
</calcChain>
</file>

<file path=xl/sharedStrings.xml><?xml version="1.0" encoding="utf-8"?>
<sst xmlns="http://schemas.openxmlformats.org/spreadsheetml/2006/main" count="29" uniqueCount="29">
  <si>
    <t>CRONOGRAMA FÍSICO - FINANCEIRO</t>
  </si>
  <si>
    <t>ÍTEM</t>
  </si>
  <si>
    <t>DESCRIÇÃO</t>
  </si>
  <si>
    <t>PERÍODO</t>
  </si>
  <si>
    <t>VALOR DO ÍTEM</t>
  </si>
  <si>
    <t>PARTICIPAÇÃO</t>
  </si>
  <si>
    <t>30 DIAS</t>
  </si>
  <si>
    <t>60 DIAS</t>
  </si>
  <si>
    <t>90 DIAS</t>
  </si>
  <si>
    <t>120 DIAS</t>
  </si>
  <si>
    <t>1</t>
  </si>
  <si>
    <t>SERVIÇOS PRELIMINARES</t>
  </si>
  <si>
    <t>2</t>
  </si>
  <si>
    <t>CALÇADA</t>
  </si>
  <si>
    <t>3</t>
  </si>
  <si>
    <t>TERRAPLANAGEM</t>
  </si>
  <si>
    <t>4</t>
  </si>
  <si>
    <t>CONTENÇÃO</t>
  </si>
  <si>
    <t>Total Mensal</t>
  </si>
  <si>
    <t xml:space="preserve">Total acumulado </t>
  </si>
  <si>
    <t>Percentual Mensal</t>
  </si>
  <si>
    <t>Percentual Acumulado</t>
  </si>
  <si>
    <t xml:space="preserve">FONTE:  </t>
  </si>
  <si>
    <t>Rua José Antônio de Campos, nº 250 – Centro – Cep 11900-000</t>
  </si>
  <si>
    <t>CNPJ – 45.685.872/0001-79</t>
  </si>
  <si>
    <t>Fone (13) 3828-1060  e-mail: licitacao3@registro.sp.gov.br</t>
  </si>
  <si>
    <t>ANEXO V – CRONOGRAMA FÍSICO-FINANCEIRO</t>
  </si>
  <si>
    <t>TOMADA DE PREÇOS Nº 005/2022</t>
  </si>
  <si>
    <t>OBJETO: CONTRATAÇÃO DE EMPRESA ESPECIALIZADA EM ENGENHARIA PARA EXECUÇÃO DE OBRAS DE CONSTRUÇÃO DE MURO DE CONTENÇÃO NA RUA ALFREDO CAPARA, NO BAIRRO ALAY CORREA, NO MUNICÍPIO DE REGISTRO/SP, A SER PAGO ATRAVÉS DO TERMO DE CONVÊNIO Nº 100549/2021, FIRMADO COM A SECRETARIA DE DESENVOLVIMENTO REGIONAL, POR MEIO DE SUA SUBSECRETARIA DE CONVÊNIOS COM MUNICÍPIOS E ENTIDADES NÃO GOVERNAMENTAIS. SECRETARIA MUNICIPAL DE PLANEJAMENTO URBANO 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</si>
</sst>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2"/>
      <color theme="1"/>
      <name val="Arial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2" fillId="0" borderId="0" xfId="0" applyNumberFormat="1" applyFont="1" applyAlignment="1">
      <alignment vertical="center"/>
    </xf>
    <xf numFmtId="44" fontId="2" fillId="0" borderId="0" xfId="1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left" vertical="center"/>
    </xf>
    <xf numFmtId="4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1" fillId="0" borderId="0" xfId="5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5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1" fillId="0" borderId="0" xfId="5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15" fillId="0" borderId="0" xfId="6" applyFont="1" applyAlignment="1">
      <alignment horizontal="center" vertical="center" wrapText="1"/>
    </xf>
    <xf numFmtId="10" fontId="8" fillId="5" borderId="1" xfId="4" applyNumberFormat="1" applyFont="1" applyFill="1" applyBorder="1" applyAlignment="1" applyProtection="1">
      <alignment horizontal="center" vertical="center"/>
    </xf>
    <xf numFmtId="10" fontId="8" fillId="5" borderId="2" xfId="4" applyNumberFormat="1" applyFont="1" applyFill="1" applyBorder="1" applyAlignment="1" applyProtection="1">
      <alignment horizontal="center" vertical="center"/>
    </xf>
    <xf numFmtId="10" fontId="8" fillId="5" borderId="3" xfId="4" applyNumberFormat="1" applyFont="1" applyFill="1" applyBorder="1" applyAlignment="1" applyProtection="1">
      <alignment horizontal="center" vertical="center"/>
    </xf>
    <xf numFmtId="44" fontId="5" fillId="0" borderId="7" xfId="3" applyFont="1" applyBorder="1" applyAlignment="1">
      <alignment horizontal="center" vertical="center"/>
    </xf>
    <xf numFmtId="44" fontId="5" fillId="0" borderId="8" xfId="3" applyFont="1" applyBorder="1" applyAlignment="1">
      <alignment horizontal="center" vertical="center"/>
    </xf>
    <xf numFmtId="44" fontId="5" fillId="0" borderId="9" xfId="3" applyFont="1" applyBorder="1" applyAlignment="1">
      <alignment horizontal="center" vertical="center"/>
    </xf>
    <xf numFmtId="44" fontId="5" fillId="0" borderId="10" xfId="3" applyFont="1" applyBorder="1" applyAlignment="1">
      <alignment horizontal="center" vertical="center"/>
    </xf>
    <xf numFmtId="10" fontId="5" fillId="0" borderId="1" xfId="4" applyNumberFormat="1" applyFont="1" applyFill="1" applyBorder="1" applyAlignment="1" applyProtection="1">
      <alignment horizontal="center" vertical="center"/>
    </xf>
    <xf numFmtId="10" fontId="5" fillId="0" borderId="2" xfId="4" applyNumberFormat="1" applyFont="1" applyFill="1" applyBorder="1" applyAlignment="1" applyProtection="1">
      <alignment horizontal="center" vertical="center"/>
    </xf>
    <xf numFmtId="10" fontId="5" fillId="0" borderId="3" xfId="4" applyNumberFormat="1" applyFont="1" applyFill="1" applyBorder="1" applyAlignment="1" applyProtection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44" fontId="5" fillId="0" borderId="4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10" fontId="5" fillId="0" borderId="4" xfId="4" applyNumberFormat="1" applyFont="1" applyFill="1" applyBorder="1" applyAlignment="1" applyProtection="1">
      <alignment horizontal="center" vertical="center"/>
    </xf>
    <xf numFmtId="10" fontId="5" fillId="0" borderId="5" xfId="4" applyNumberFormat="1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164" fontId="7" fillId="0" borderId="4" xfId="3" applyNumberFormat="1" applyFont="1" applyFill="1" applyBorder="1" applyAlignment="1" applyProtection="1">
      <alignment vertical="center"/>
    </xf>
    <xf numFmtId="164" fontId="7" fillId="0" borderId="5" xfId="3" applyNumberFormat="1" applyFont="1" applyFill="1" applyBorder="1" applyAlignment="1" applyProtection="1">
      <alignment vertical="center"/>
    </xf>
    <xf numFmtId="10" fontId="7" fillId="0" borderId="4" xfId="4" applyNumberFormat="1" applyFont="1" applyFill="1" applyBorder="1" applyAlignment="1" applyProtection="1">
      <alignment horizontal="center" vertical="center"/>
    </xf>
    <xf numFmtId="10" fontId="7" fillId="0" borderId="5" xfId="4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/>
    </xf>
    <xf numFmtId="2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/>
    </xf>
    <xf numFmtId="10" fontId="8" fillId="5" borderId="2" xfId="0" applyNumberFormat="1" applyFont="1" applyFill="1" applyBorder="1" applyAlignment="1">
      <alignment horizontal="center" vertical="center"/>
    </xf>
    <xf numFmtId="10" fontId="8" fillId="5" borderId="3" xfId="0" applyNumberFormat="1" applyFont="1" applyFill="1" applyBorder="1" applyAlignment="1">
      <alignment horizontal="center" vertical="center"/>
    </xf>
    <xf numFmtId="1" fontId="5" fillId="0" borderId="4" xfId="2" applyNumberFormat="1" applyFont="1" applyFill="1" applyBorder="1" applyAlignment="1" applyProtection="1">
      <alignment horizontal="center" vertical="center"/>
    </xf>
    <xf numFmtId="1" fontId="5" fillId="0" borderId="5" xfId="2" applyNumberFormat="1" applyFont="1" applyFill="1" applyBorder="1" applyAlignment="1" applyProtection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10" fontId="8" fillId="4" borderId="3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10" fontId="8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7">
    <cellStyle name="Moeda" xfId="1" builtinId="4"/>
    <cellStyle name="Moeda 2" xfId="3"/>
    <cellStyle name="Normal" xfId="0" builtinId="0"/>
    <cellStyle name="Normal 2_3_-_PLANILHA_MODELO_e_Boletim_CPOS_157" xfId="6"/>
    <cellStyle name="Normal 3" xfId="5"/>
    <cellStyle name="Porcentagem 3" xfId="4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187771</xdr:colOff>
      <xdr:row>0</xdr:row>
      <xdr:rowOff>22860</xdr:rowOff>
    </xdr:from>
    <xdr:to>
      <xdr:col>18</xdr:col>
      <xdr:colOff>1373391</xdr:colOff>
      <xdr:row>5</xdr:row>
      <xdr:rowOff>105783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071" y="22860"/>
          <a:ext cx="4203140" cy="9592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1097280</xdr:colOff>
      <xdr:row>0</xdr:row>
      <xdr:rowOff>157329</xdr:rowOff>
    </xdr:from>
    <xdr:to>
      <xdr:col>9</xdr:col>
      <xdr:colOff>258183</xdr:colOff>
      <xdr:row>4</xdr:row>
      <xdr:rowOff>83818</xdr:rowOff>
    </xdr:to>
    <xdr:sp macro="" textlink="">
      <xdr:nvSpPr>
        <xdr:cNvPr id="5" name="Caixa de Texto 2"/>
        <xdr:cNvSpPr txBox="1">
          <a:spLocks noChangeArrowheads="1"/>
        </xdr:cNvSpPr>
      </xdr:nvSpPr>
      <xdr:spPr bwMode="auto">
        <a:xfrm>
          <a:off x="1623060" y="157329"/>
          <a:ext cx="3702423" cy="627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3200" b="1">
              <a:solidFill>
                <a:srgbClr val="0D73AA"/>
              </a:solidFill>
              <a:effectLst/>
              <a:latin typeface="Gentona Book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ADMINISTRAÇÃO</a:t>
          </a:r>
          <a:endParaRPr lang="pt-BR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ICITA&#199;&#213;ES\Licita&#231;&#245;es%202022\Muro_de_Conten&#231;&#227;o_Alay%20Correa\Plan.MURO%20CONTEN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 DAS RUAS"/>
      <sheetName val="CRONOGRAMA POR RUA"/>
      <sheetName val="RUA 8-9-10 E SEBASTIÃO A"/>
      <sheetName val="RUA SEBASTIÃO AUGUSTO INACIO"/>
      <sheetName val="planilha (02.02.22)"/>
      <sheetName val="Cronograma (02.02.22)"/>
      <sheetName val="planilha"/>
      <sheetName val="MEMORIA RUA SEBASTIAO AUGUSTO"/>
      <sheetName val="CRONOGRAMA"/>
      <sheetName val="MEM CALCULO"/>
      <sheetName val="BDI"/>
      <sheetName val="RESUMO"/>
      <sheetName val="CRON CONVENIO"/>
      <sheetName val="M Calculo"/>
      <sheetName val="Ruas Bambu Cerejeira e Macieira"/>
      <sheetName val="Ruas Bambu com Daniel"/>
      <sheetName val="Ruas Bambu com Daniel Parci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I9">
            <v>5062.5</v>
          </cell>
        </row>
        <row r="16">
          <cell r="I16">
            <v>21347.54</v>
          </cell>
        </row>
        <row r="23">
          <cell r="I23">
            <v>16485</v>
          </cell>
        </row>
        <row r="28">
          <cell r="I28">
            <v>416241.53</v>
          </cell>
        </row>
        <row r="33">
          <cell r="C33" t="str">
            <v>TABELA SINAPI COM DESONERAÇÃO DE SET 2021 - BDI: 25 % E DER SET/2021</v>
          </cell>
        </row>
      </sheetData>
      <sheetData sheetId="5"/>
      <sheetData sheetId="6">
        <row r="3">
          <cell r="A3" t="str">
            <v>OBRA:  MURO DE CONTENÇÃO</v>
          </cell>
        </row>
        <row r="4">
          <cell r="A4" t="str">
            <v>LOCAL: RUA ALFREDO CAPARA-VILA ALAY JOSE CORREA-REGISTRO/SP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Z39"/>
  <sheetViews>
    <sheetView tabSelected="1" view="pageBreakPreview" zoomScale="60" zoomScaleNormal="100" workbookViewId="0">
      <selection activeCell="S35" sqref="S35"/>
    </sheetView>
  </sheetViews>
  <sheetFormatPr defaultRowHeight="13.8" x14ac:dyDescent="0.3"/>
  <cols>
    <col min="1" max="1" width="7.6640625" style="1" customWidth="1"/>
    <col min="2" max="2" width="32" style="1" customWidth="1"/>
    <col min="3" max="18" width="4.88671875" style="1" customWidth="1"/>
    <col min="19" max="19" width="20.33203125" style="1" bestFit="1" customWidth="1"/>
    <col min="20" max="20" width="19.109375" style="1" bestFit="1" customWidth="1"/>
    <col min="21" max="21" width="9.5546875" style="1" bestFit="1" customWidth="1"/>
    <col min="22" max="22" width="16.109375" style="1" bestFit="1" customWidth="1"/>
    <col min="23" max="23" width="15.6640625" style="1" customWidth="1"/>
    <col min="24" max="24" width="9.109375" style="1"/>
    <col min="25" max="25" width="11.5546875" style="1" bestFit="1" customWidth="1"/>
    <col min="26" max="26" width="15.88671875" style="1" customWidth="1"/>
    <col min="27" max="254" width="9.109375" style="1"/>
    <col min="255" max="255" width="9.6640625" style="1" customWidth="1"/>
    <col min="256" max="256" width="42.5546875" style="1" customWidth="1"/>
    <col min="257" max="264" width="4" style="1" customWidth="1"/>
    <col min="265" max="265" width="4.5546875" style="1" customWidth="1"/>
    <col min="266" max="268" width="4.44140625" style="1" customWidth="1"/>
    <col min="269" max="272" width="4.109375" style="1" customWidth="1"/>
    <col min="273" max="273" width="20.5546875" style="1" customWidth="1"/>
    <col min="274" max="274" width="14.5546875" style="1" customWidth="1"/>
    <col min="275" max="510" width="9.109375" style="1"/>
    <col min="511" max="511" width="9.6640625" style="1" customWidth="1"/>
    <col min="512" max="512" width="42.5546875" style="1" customWidth="1"/>
    <col min="513" max="520" width="4" style="1" customWidth="1"/>
    <col min="521" max="521" width="4.5546875" style="1" customWidth="1"/>
    <col min="522" max="524" width="4.44140625" style="1" customWidth="1"/>
    <col min="525" max="528" width="4.109375" style="1" customWidth="1"/>
    <col min="529" max="529" width="20.5546875" style="1" customWidth="1"/>
    <col min="530" max="530" width="14.5546875" style="1" customWidth="1"/>
    <col min="531" max="766" width="9.109375" style="1"/>
    <col min="767" max="767" width="9.6640625" style="1" customWidth="1"/>
    <col min="768" max="768" width="42.5546875" style="1" customWidth="1"/>
    <col min="769" max="776" width="4" style="1" customWidth="1"/>
    <col min="777" max="777" width="4.5546875" style="1" customWidth="1"/>
    <col min="778" max="780" width="4.44140625" style="1" customWidth="1"/>
    <col min="781" max="784" width="4.109375" style="1" customWidth="1"/>
    <col min="785" max="785" width="20.5546875" style="1" customWidth="1"/>
    <col min="786" max="786" width="14.5546875" style="1" customWidth="1"/>
    <col min="787" max="1022" width="9.109375" style="1"/>
    <col min="1023" max="1023" width="9.6640625" style="1" customWidth="1"/>
    <col min="1024" max="1024" width="42.5546875" style="1" customWidth="1"/>
    <col min="1025" max="1032" width="4" style="1" customWidth="1"/>
    <col min="1033" max="1033" width="4.5546875" style="1" customWidth="1"/>
    <col min="1034" max="1036" width="4.44140625" style="1" customWidth="1"/>
    <col min="1037" max="1040" width="4.109375" style="1" customWidth="1"/>
    <col min="1041" max="1041" width="20.5546875" style="1" customWidth="1"/>
    <col min="1042" max="1042" width="14.5546875" style="1" customWidth="1"/>
    <col min="1043" max="1278" width="9.109375" style="1"/>
    <col min="1279" max="1279" width="9.6640625" style="1" customWidth="1"/>
    <col min="1280" max="1280" width="42.5546875" style="1" customWidth="1"/>
    <col min="1281" max="1288" width="4" style="1" customWidth="1"/>
    <col min="1289" max="1289" width="4.5546875" style="1" customWidth="1"/>
    <col min="1290" max="1292" width="4.44140625" style="1" customWidth="1"/>
    <col min="1293" max="1296" width="4.109375" style="1" customWidth="1"/>
    <col min="1297" max="1297" width="20.5546875" style="1" customWidth="1"/>
    <col min="1298" max="1298" width="14.5546875" style="1" customWidth="1"/>
    <col min="1299" max="1534" width="9.109375" style="1"/>
    <col min="1535" max="1535" width="9.6640625" style="1" customWidth="1"/>
    <col min="1536" max="1536" width="42.5546875" style="1" customWidth="1"/>
    <col min="1537" max="1544" width="4" style="1" customWidth="1"/>
    <col min="1545" max="1545" width="4.5546875" style="1" customWidth="1"/>
    <col min="1546" max="1548" width="4.44140625" style="1" customWidth="1"/>
    <col min="1549" max="1552" width="4.109375" style="1" customWidth="1"/>
    <col min="1553" max="1553" width="20.5546875" style="1" customWidth="1"/>
    <col min="1554" max="1554" width="14.5546875" style="1" customWidth="1"/>
    <col min="1555" max="1790" width="9.109375" style="1"/>
    <col min="1791" max="1791" width="9.6640625" style="1" customWidth="1"/>
    <col min="1792" max="1792" width="42.5546875" style="1" customWidth="1"/>
    <col min="1793" max="1800" width="4" style="1" customWidth="1"/>
    <col min="1801" max="1801" width="4.5546875" style="1" customWidth="1"/>
    <col min="1802" max="1804" width="4.44140625" style="1" customWidth="1"/>
    <col min="1805" max="1808" width="4.109375" style="1" customWidth="1"/>
    <col min="1809" max="1809" width="20.5546875" style="1" customWidth="1"/>
    <col min="1810" max="1810" width="14.5546875" style="1" customWidth="1"/>
    <col min="1811" max="2046" width="9.109375" style="1"/>
    <col min="2047" max="2047" width="9.6640625" style="1" customWidth="1"/>
    <col min="2048" max="2048" width="42.5546875" style="1" customWidth="1"/>
    <col min="2049" max="2056" width="4" style="1" customWidth="1"/>
    <col min="2057" max="2057" width="4.5546875" style="1" customWidth="1"/>
    <col min="2058" max="2060" width="4.44140625" style="1" customWidth="1"/>
    <col min="2061" max="2064" width="4.109375" style="1" customWidth="1"/>
    <col min="2065" max="2065" width="20.5546875" style="1" customWidth="1"/>
    <col min="2066" max="2066" width="14.5546875" style="1" customWidth="1"/>
    <col min="2067" max="2302" width="9.109375" style="1"/>
    <col min="2303" max="2303" width="9.6640625" style="1" customWidth="1"/>
    <col min="2304" max="2304" width="42.5546875" style="1" customWidth="1"/>
    <col min="2305" max="2312" width="4" style="1" customWidth="1"/>
    <col min="2313" max="2313" width="4.5546875" style="1" customWidth="1"/>
    <col min="2314" max="2316" width="4.44140625" style="1" customWidth="1"/>
    <col min="2317" max="2320" width="4.109375" style="1" customWidth="1"/>
    <col min="2321" max="2321" width="20.5546875" style="1" customWidth="1"/>
    <col min="2322" max="2322" width="14.5546875" style="1" customWidth="1"/>
    <col min="2323" max="2558" width="9.109375" style="1"/>
    <col min="2559" max="2559" width="9.6640625" style="1" customWidth="1"/>
    <col min="2560" max="2560" width="42.5546875" style="1" customWidth="1"/>
    <col min="2561" max="2568" width="4" style="1" customWidth="1"/>
    <col min="2569" max="2569" width="4.5546875" style="1" customWidth="1"/>
    <col min="2570" max="2572" width="4.44140625" style="1" customWidth="1"/>
    <col min="2573" max="2576" width="4.109375" style="1" customWidth="1"/>
    <col min="2577" max="2577" width="20.5546875" style="1" customWidth="1"/>
    <col min="2578" max="2578" width="14.5546875" style="1" customWidth="1"/>
    <col min="2579" max="2814" width="9.109375" style="1"/>
    <col min="2815" max="2815" width="9.6640625" style="1" customWidth="1"/>
    <col min="2816" max="2816" width="42.5546875" style="1" customWidth="1"/>
    <col min="2817" max="2824" width="4" style="1" customWidth="1"/>
    <col min="2825" max="2825" width="4.5546875" style="1" customWidth="1"/>
    <col min="2826" max="2828" width="4.44140625" style="1" customWidth="1"/>
    <col min="2829" max="2832" width="4.109375" style="1" customWidth="1"/>
    <col min="2833" max="2833" width="20.5546875" style="1" customWidth="1"/>
    <col min="2834" max="2834" width="14.5546875" style="1" customWidth="1"/>
    <col min="2835" max="3070" width="9.109375" style="1"/>
    <col min="3071" max="3071" width="9.6640625" style="1" customWidth="1"/>
    <col min="3072" max="3072" width="42.5546875" style="1" customWidth="1"/>
    <col min="3073" max="3080" width="4" style="1" customWidth="1"/>
    <col min="3081" max="3081" width="4.5546875" style="1" customWidth="1"/>
    <col min="3082" max="3084" width="4.44140625" style="1" customWidth="1"/>
    <col min="3085" max="3088" width="4.109375" style="1" customWidth="1"/>
    <col min="3089" max="3089" width="20.5546875" style="1" customWidth="1"/>
    <col min="3090" max="3090" width="14.5546875" style="1" customWidth="1"/>
    <col min="3091" max="3326" width="9.109375" style="1"/>
    <col min="3327" max="3327" width="9.6640625" style="1" customWidth="1"/>
    <col min="3328" max="3328" width="42.5546875" style="1" customWidth="1"/>
    <col min="3329" max="3336" width="4" style="1" customWidth="1"/>
    <col min="3337" max="3337" width="4.5546875" style="1" customWidth="1"/>
    <col min="3338" max="3340" width="4.44140625" style="1" customWidth="1"/>
    <col min="3341" max="3344" width="4.109375" style="1" customWidth="1"/>
    <col min="3345" max="3345" width="20.5546875" style="1" customWidth="1"/>
    <col min="3346" max="3346" width="14.5546875" style="1" customWidth="1"/>
    <col min="3347" max="3582" width="9.109375" style="1"/>
    <col min="3583" max="3583" width="9.6640625" style="1" customWidth="1"/>
    <col min="3584" max="3584" width="42.5546875" style="1" customWidth="1"/>
    <col min="3585" max="3592" width="4" style="1" customWidth="1"/>
    <col min="3593" max="3593" width="4.5546875" style="1" customWidth="1"/>
    <col min="3594" max="3596" width="4.44140625" style="1" customWidth="1"/>
    <col min="3597" max="3600" width="4.109375" style="1" customWidth="1"/>
    <col min="3601" max="3601" width="20.5546875" style="1" customWidth="1"/>
    <col min="3602" max="3602" width="14.5546875" style="1" customWidth="1"/>
    <col min="3603" max="3838" width="9.109375" style="1"/>
    <col min="3839" max="3839" width="9.6640625" style="1" customWidth="1"/>
    <col min="3840" max="3840" width="42.5546875" style="1" customWidth="1"/>
    <col min="3841" max="3848" width="4" style="1" customWidth="1"/>
    <col min="3849" max="3849" width="4.5546875" style="1" customWidth="1"/>
    <col min="3850" max="3852" width="4.44140625" style="1" customWidth="1"/>
    <col min="3853" max="3856" width="4.109375" style="1" customWidth="1"/>
    <col min="3857" max="3857" width="20.5546875" style="1" customWidth="1"/>
    <col min="3858" max="3858" width="14.5546875" style="1" customWidth="1"/>
    <col min="3859" max="4094" width="9.109375" style="1"/>
    <col min="4095" max="4095" width="9.6640625" style="1" customWidth="1"/>
    <col min="4096" max="4096" width="42.5546875" style="1" customWidth="1"/>
    <col min="4097" max="4104" width="4" style="1" customWidth="1"/>
    <col min="4105" max="4105" width="4.5546875" style="1" customWidth="1"/>
    <col min="4106" max="4108" width="4.44140625" style="1" customWidth="1"/>
    <col min="4109" max="4112" width="4.109375" style="1" customWidth="1"/>
    <col min="4113" max="4113" width="20.5546875" style="1" customWidth="1"/>
    <col min="4114" max="4114" width="14.5546875" style="1" customWidth="1"/>
    <col min="4115" max="4350" width="9.109375" style="1"/>
    <col min="4351" max="4351" width="9.6640625" style="1" customWidth="1"/>
    <col min="4352" max="4352" width="42.5546875" style="1" customWidth="1"/>
    <col min="4353" max="4360" width="4" style="1" customWidth="1"/>
    <col min="4361" max="4361" width="4.5546875" style="1" customWidth="1"/>
    <col min="4362" max="4364" width="4.44140625" style="1" customWidth="1"/>
    <col min="4365" max="4368" width="4.109375" style="1" customWidth="1"/>
    <col min="4369" max="4369" width="20.5546875" style="1" customWidth="1"/>
    <col min="4370" max="4370" width="14.5546875" style="1" customWidth="1"/>
    <col min="4371" max="4606" width="9.109375" style="1"/>
    <col min="4607" max="4607" width="9.6640625" style="1" customWidth="1"/>
    <col min="4608" max="4608" width="42.5546875" style="1" customWidth="1"/>
    <col min="4609" max="4616" width="4" style="1" customWidth="1"/>
    <col min="4617" max="4617" width="4.5546875" style="1" customWidth="1"/>
    <col min="4618" max="4620" width="4.44140625" style="1" customWidth="1"/>
    <col min="4621" max="4624" width="4.109375" style="1" customWidth="1"/>
    <col min="4625" max="4625" width="20.5546875" style="1" customWidth="1"/>
    <col min="4626" max="4626" width="14.5546875" style="1" customWidth="1"/>
    <col min="4627" max="4862" width="9.109375" style="1"/>
    <col min="4863" max="4863" width="9.6640625" style="1" customWidth="1"/>
    <col min="4864" max="4864" width="42.5546875" style="1" customWidth="1"/>
    <col min="4865" max="4872" width="4" style="1" customWidth="1"/>
    <col min="4873" max="4873" width="4.5546875" style="1" customWidth="1"/>
    <col min="4874" max="4876" width="4.44140625" style="1" customWidth="1"/>
    <col min="4877" max="4880" width="4.109375" style="1" customWidth="1"/>
    <col min="4881" max="4881" width="20.5546875" style="1" customWidth="1"/>
    <col min="4882" max="4882" width="14.5546875" style="1" customWidth="1"/>
    <col min="4883" max="5118" width="9.109375" style="1"/>
    <col min="5119" max="5119" width="9.6640625" style="1" customWidth="1"/>
    <col min="5120" max="5120" width="42.5546875" style="1" customWidth="1"/>
    <col min="5121" max="5128" width="4" style="1" customWidth="1"/>
    <col min="5129" max="5129" width="4.5546875" style="1" customWidth="1"/>
    <col min="5130" max="5132" width="4.44140625" style="1" customWidth="1"/>
    <col min="5133" max="5136" width="4.109375" style="1" customWidth="1"/>
    <col min="5137" max="5137" width="20.5546875" style="1" customWidth="1"/>
    <col min="5138" max="5138" width="14.5546875" style="1" customWidth="1"/>
    <col min="5139" max="5374" width="9.109375" style="1"/>
    <col min="5375" max="5375" width="9.6640625" style="1" customWidth="1"/>
    <col min="5376" max="5376" width="42.5546875" style="1" customWidth="1"/>
    <col min="5377" max="5384" width="4" style="1" customWidth="1"/>
    <col min="5385" max="5385" width="4.5546875" style="1" customWidth="1"/>
    <col min="5386" max="5388" width="4.44140625" style="1" customWidth="1"/>
    <col min="5389" max="5392" width="4.109375" style="1" customWidth="1"/>
    <col min="5393" max="5393" width="20.5546875" style="1" customWidth="1"/>
    <col min="5394" max="5394" width="14.5546875" style="1" customWidth="1"/>
    <col min="5395" max="5630" width="9.109375" style="1"/>
    <col min="5631" max="5631" width="9.6640625" style="1" customWidth="1"/>
    <col min="5632" max="5632" width="42.5546875" style="1" customWidth="1"/>
    <col min="5633" max="5640" width="4" style="1" customWidth="1"/>
    <col min="5641" max="5641" width="4.5546875" style="1" customWidth="1"/>
    <col min="5642" max="5644" width="4.44140625" style="1" customWidth="1"/>
    <col min="5645" max="5648" width="4.109375" style="1" customWidth="1"/>
    <col min="5649" max="5649" width="20.5546875" style="1" customWidth="1"/>
    <col min="5650" max="5650" width="14.5546875" style="1" customWidth="1"/>
    <col min="5651" max="5886" width="9.109375" style="1"/>
    <col min="5887" max="5887" width="9.6640625" style="1" customWidth="1"/>
    <col min="5888" max="5888" width="42.5546875" style="1" customWidth="1"/>
    <col min="5889" max="5896" width="4" style="1" customWidth="1"/>
    <col min="5897" max="5897" width="4.5546875" style="1" customWidth="1"/>
    <col min="5898" max="5900" width="4.44140625" style="1" customWidth="1"/>
    <col min="5901" max="5904" width="4.109375" style="1" customWidth="1"/>
    <col min="5905" max="5905" width="20.5546875" style="1" customWidth="1"/>
    <col min="5906" max="5906" width="14.5546875" style="1" customWidth="1"/>
    <col min="5907" max="6142" width="9.109375" style="1"/>
    <col min="6143" max="6143" width="9.6640625" style="1" customWidth="1"/>
    <col min="6144" max="6144" width="42.5546875" style="1" customWidth="1"/>
    <col min="6145" max="6152" width="4" style="1" customWidth="1"/>
    <col min="6153" max="6153" width="4.5546875" style="1" customWidth="1"/>
    <col min="6154" max="6156" width="4.44140625" style="1" customWidth="1"/>
    <col min="6157" max="6160" width="4.109375" style="1" customWidth="1"/>
    <col min="6161" max="6161" width="20.5546875" style="1" customWidth="1"/>
    <col min="6162" max="6162" width="14.5546875" style="1" customWidth="1"/>
    <col min="6163" max="6398" width="9.109375" style="1"/>
    <col min="6399" max="6399" width="9.6640625" style="1" customWidth="1"/>
    <col min="6400" max="6400" width="42.5546875" style="1" customWidth="1"/>
    <col min="6401" max="6408" width="4" style="1" customWidth="1"/>
    <col min="6409" max="6409" width="4.5546875" style="1" customWidth="1"/>
    <col min="6410" max="6412" width="4.44140625" style="1" customWidth="1"/>
    <col min="6413" max="6416" width="4.109375" style="1" customWidth="1"/>
    <col min="6417" max="6417" width="20.5546875" style="1" customWidth="1"/>
    <col min="6418" max="6418" width="14.5546875" style="1" customWidth="1"/>
    <col min="6419" max="6654" width="9.109375" style="1"/>
    <col min="6655" max="6655" width="9.6640625" style="1" customWidth="1"/>
    <col min="6656" max="6656" width="42.5546875" style="1" customWidth="1"/>
    <col min="6657" max="6664" width="4" style="1" customWidth="1"/>
    <col min="6665" max="6665" width="4.5546875" style="1" customWidth="1"/>
    <col min="6666" max="6668" width="4.44140625" style="1" customWidth="1"/>
    <col min="6669" max="6672" width="4.109375" style="1" customWidth="1"/>
    <col min="6673" max="6673" width="20.5546875" style="1" customWidth="1"/>
    <col min="6674" max="6674" width="14.5546875" style="1" customWidth="1"/>
    <col min="6675" max="6910" width="9.109375" style="1"/>
    <col min="6911" max="6911" width="9.6640625" style="1" customWidth="1"/>
    <col min="6912" max="6912" width="42.5546875" style="1" customWidth="1"/>
    <col min="6913" max="6920" width="4" style="1" customWidth="1"/>
    <col min="6921" max="6921" width="4.5546875" style="1" customWidth="1"/>
    <col min="6922" max="6924" width="4.44140625" style="1" customWidth="1"/>
    <col min="6925" max="6928" width="4.109375" style="1" customWidth="1"/>
    <col min="6929" max="6929" width="20.5546875" style="1" customWidth="1"/>
    <col min="6930" max="6930" width="14.5546875" style="1" customWidth="1"/>
    <col min="6931" max="7166" width="9.109375" style="1"/>
    <col min="7167" max="7167" width="9.6640625" style="1" customWidth="1"/>
    <col min="7168" max="7168" width="42.5546875" style="1" customWidth="1"/>
    <col min="7169" max="7176" width="4" style="1" customWidth="1"/>
    <col min="7177" max="7177" width="4.5546875" style="1" customWidth="1"/>
    <col min="7178" max="7180" width="4.44140625" style="1" customWidth="1"/>
    <col min="7181" max="7184" width="4.109375" style="1" customWidth="1"/>
    <col min="7185" max="7185" width="20.5546875" style="1" customWidth="1"/>
    <col min="7186" max="7186" width="14.5546875" style="1" customWidth="1"/>
    <col min="7187" max="7422" width="9.109375" style="1"/>
    <col min="7423" max="7423" width="9.6640625" style="1" customWidth="1"/>
    <col min="7424" max="7424" width="42.5546875" style="1" customWidth="1"/>
    <col min="7425" max="7432" width="4" style="1" customWidth="1"/>
    <col min="7433" max="7433" width="4.5546875" style="1" customWidth="1"/>
    <col min="7434" max="7436" width="4.44140625" style="1" customWidth="1"/>
    <col min="7437" max="7440" width="4.109375" style="1" customWidth="1"/>
    <col min="7441" max="7441" width="20.5546875" style="1" customWidth="1"/>
    <col min="7442" max="7442" width="14.5546875" style="1" customWidth="1"/>
    <col min="7443" max="7678" width="9.109375" style="1"/>
    <col min="7679" max="7679" width="9.6640625" style="1" customWidth="1"/>
    <col min="7680" max="7680" width="42.5546875" style="1" customWidth="1"/>
    <col min="7681" max="7688" width="4" style="1" customWidth="1"/>
    <col min="7689" max="7689" width="4.5546875" style="1" customWidth="1"/>
    <col min="7690" max="7692" width="4.44140625" style="1" customWidth="1"/>
    <col min="7693" max="7696" width="4.109375" style="1" customWidth="1"/>
    <col min="7697" max="7697" width="20.5546875" style="1" customWidth="1"/>
    <col min="7698" max="7698" width="14.5546875" style="1" customWidth="1"/>
    <col min="7699" max="7934" width="9.109375" style="1"/>
    <col min="7935" max="7935" width="9.6640625" style="1" customWidth="1"/>
    <col min="7936" max="7936" width="42.5546875" style="1" customWidth="1"/>
    <col min="7937" max="7944" width="4" style="1" customWidth="1"/>
    <col min="7945" max="7945" width="4.5546875" style="1" customWidth="1"/>
    <col min="7946" max="7948" width="4.44140625" style="1" customWidth="1"/>
    <col min="7949" max="7952" width="4.109375" style="1" customWidth="1"/>
    <col min="7953" max="7953" width="20.5546875" style="1" customWidth="1"/>
    <col min="7954" max="7954" width="14.5546875" style="1" customWidth="1"/>
    <col min="7955" max="8190" width="9.109375" style="1"/>
    <col min="8191" max="8191" width="9.6640625" style="1" customWidth="1"/>
    <col min="8192" max="8192" width="42.5546875" style="1" customWidth="1"/>
    <col min="8193" max="8200" width="4" style="1" customWidth="1"/>
    <col min="8201" max="8201" width="4.5546875" style="1" customWidth="1"/>
    <col min="8202" max="8204" width="4.44140625" style="1" customWidth="1"/>
    <col min="8205" max="8208" width="4.109375" style="1" customWidth="1"/>
    <col min="8209" max="8209" width="20.5546875" style="1" customWidth="1"/>
    <col min="8210" max="8210" width="14.5546875" style="1" customWidth="1"/>
    <col min="8211" max="8446" width="9.109375" style="1"/>
    <col min="8447" max="8447" width="9.6640625" style="1" customWidth="1"/>
    <col min="8448" max="8448" width="42.5546875" style="1" customWidth="1"/>
    <col min="8449" max="8456" width="4" style="1" customWidth="1"/>
    <col min="8457" max="8457" width="4.5546875" style="1" customWidth="1"/>
    <col min="8458" max="8460" width="4.44140625" style="1" customWidth="1"/>
    <col min="8461" max="8464" width="4.109375" style="1" customWidth="1"/>
    <col min="8465" max="8465" width="20.5546875" style="1" customWidth="1"/>
    <col min="8466" max="8466" width="14.5546875" style="1" customWidth="1"/>
    <col min="8467" max="8702" width="9.109375" style="1"/>
    <col min="8703" max="8703" width="9.6640625" style="1" customWidth="1"/>
    <col min="8704" max="8704" width="42.5546875" style="1" customWidth="1"/>
    <col min="8705" max="8712" width="4" style="1" customWidth="1"/>
    <col min="8713" max="8713" width="4.5546875" style="1" customWidth="1"/>
    <col min="8714" max="8716" width="4.44140625" style="1" customWidth="1"/>
    <col min="8717" max="8720" width="4.109375" style="1" customWidth="1"/>
    <col min="8721" max="8721" width="20.5546875" style="1" customWidth="1"/>
    <col min="8722" max="8722" width="14.5546875" style="1" customWidth="1"/>
    <col min="8723" max="8958" width="9.109375" style="1"/>
    <col min="8959" max="8959" width="9.6640625" style="1" customWidth="1"/>
    <col min="8960" max="8960" width="42.5546875" style="1" customWidth="1"/>
    <col min="8961" max="8968" width="4" style="1" customWidth="1"/>
    <col min="8969" max="8969" width="4.5546875" style="1" customWidth="1"/>
    <col min="8970" max="8972" width="4.44140625" style="1" customWidth="1"/>
    <col min="8973" max="8976" width="4.109375" style="1" customWidth="1"/>
    <col min="8977" max="8977" width="20.5546875" style="1" customWidth="1"/>
    <col min="8978" max="8978" width="14.5546875" style="1" customWidth="1"/>
    <col min="8979" max="9214" width="9.109375" style="1"/>
    <col min="9215" max="9215" width="9.6640625" style="1" customWidth="1"/>
    <col min="9216" max="9216" width="42.5546875" style="1" customWidth="1"/>
    <col min="9217" max="9224" width="4" style="1" customWidth="1"/>
    <col min="9225" max="9225" width="4.5546875" style="1" customWidth="1"/>
    <col min="9226" max="9228" width="4.44140625" style="1" customWidth="1"/>
    <col min="9229" max="9232" width="4.109375" style="1" customWidth="1"/>
    <col min="9233" max="9233" width="20.5546875" style="1" customWidth="1"/>
    <col min="9234" max="9234" width="14.5546875" style="1" customWidth="1"/>
    <col min="9235" max="9470" width="9.109375" style="1"/>
    <col min="9471" max="9471" width="9.6640625" style="1" customWidth="1"/>
    <col min="9472" max="9472" width="42.5546875" style="1" customWidth="1"/>
    <col min="9473" max="9480" width="4" style="1" customWidth="1"/>
    <col min="9481" max="9481" width="4.5546875" style="1" customWidth="1"/>
    <col min="9482" max="9484" width="4.44140625" style="1" customWidth="1"/>
    <col min="9485" max="9488" width="4.109375" style="1" customWidth="1"/>
    <col min="9489" max="9489" width="20.5546875" style="1" customWidth="1"/>
    <col min="9490" max="9490" width="14.5546875" style="1" customWidth="1"/>
    <col min="9491" max="9726" width="9.109375" style="1"/>
    <col min="9727" max="9727" width="9.6640625" style="1" customWidth="1"/>
    <col min="9728" max="9728" width="42.5546875" style="1" customWidth="1"/>
    <col min="9729" max="9736" width="4" style="1" customWidth="1"/>
    <col min="9737" max="9737" width="4.5546875" style="1" customWidth="1"/>
    <col min="9738" max="9740" width="4.44140625" style="1" customWidth="1"/>
    <col min="9741" max="9744" width="4.109375" style="1" customWidth="1"/>
    <col min="9745" max="9745" width="20.5546875" style="1" customWidth="1"/>
    <col min="9746" max="9746" width="14.5546875" style="1" customWidth="1"/>
    <col min="9747" max="9982" width="9.109375" style="1"/>
    <col min="9983" max="9983" width="9.6640625" style="1" customWidth="1"/>
    <col min="9984" max="9984" width="42.5546875" style="1" customWidth="1"/>
    <col min="9985" max="9992" width="4" style="1" customWidth="1"/>
    <col min="9993" max="9993" width="4.5546875" style="1" customWidth="1"/>
    <col min="9994" max="9996" width="4.44140625" style="1" customWidth="1"/>
    <col min="9997" max="10000" width="4.109375" style="1" customWidth="1"/>
    <col min="10001" max="10001" width="20.5546875" style="1" customWidth="1"/>
    <col min="10002" max="10002" width="14.5546875" style="1" customWidth="1"/>
    <col min="10003" max="10238" width="9.109375" style="1"/>
    <col min="10239" max="10239" width="9.6640625" style="1" customWidth="1"/>
    <col min="10240" max="10240" width="42.5546875" style="1" customWidth="1"/>
    <col min="10241" max="10248" width="4" style="1" customWidth="1"/>
    <col min="10249" max="10249" width="4.5546875" style="1" customWidth="1"/>
    <col min="10250" max="10252" width="4.44140625" style="1" customWidth="1"/>
    <col min="10253" max="10256" width="4.109375" style="1" customWidth="1"/>
    <col min="10257" max="10257" width="20.5546875" style="1" customWidth="1"/>
    <col min="10258" max="10258" width="14.5546875" style="1" customWidth="1"/>
    <col min="10259" max="10494" width="9.109375" style="1"/>
    <col min="10495" max="10495" width="9.6640625" style="1" customWidth="1"/>
    <col min="10496" max="10496" width="42.5546875" style="1" customWidth="1"/>
    <col min="10497" max="10504" width="4" style="1" customWidth="1"/>
    <col min="10505" max="10505" width="4.5546875" style="1" customWidth="1"/>
    <col min="10506" max="10508" width="4.44140625" style="1" customWidth="1"/>
    <col min="10509" max="10512" width="4.109375" style="1" customWidth="1"/>
    <col min="10513" max="10513" width="20.5546875" style="1" customWidth="1"/>
    <col min="10514" max="10514" width="14.5546875" style="1" customWidth="1"/>
    <col min="10515" max="10750" width="9.109375" style="1"/>
    <col min="10751" max="10751" width="9.6640625" style="1" customWidth="1"/>
    <col min="10752" max="10752" width="42.5546875" style="1" customWidth="1"/>
    <col min="10753" max="10760" width="4" style="1" customWidth="1"/>
    <col min="10761" max="10761" width="4.5546875" style="1" customWidth="1"/>
    <col min="10762" max="10764" width="4.44140625" style="1" customWidth="1"/>
    <col min="10765" max="10768" width="4.109375" style="1" customWidth="1"/>
    <col min="10769" max="10769" width="20.5546875" style="1" customWidth="1"/>
    <col min="10770" max="10770" width="14.5546875" style="1" customWidth="1"/>
    <col min="10771" max="11006" width="9.109375" style="1"/>
    <col min="11007" max="11007" width="9.6640625" style="1" customWidth="1"/>
    <col min="11008" max="11008" width="42.5546875" style="1" customWidth="1"/>
    <col min="11009" max="11016" width="4" style="1" customWidth="1"/>
    <col min="11017" max="11017" width="4.5546875" style="1" customWidth="1"/>
    <col min="11018" max="11020" width="4.44140625" style="1" customWidth="1"/>
    <col min="11021" max="11024" width="4.109375" style="1" customWidth="1"/>
    <col min="11025" max="11025" width="20.5546875" style="1" customWidth="1"/>
    <col min="11026" max="11026" width="14.5546875" style="1" customWidth="1"/>
    <col min="11027" max="11262" width="9.109375" style="1"/>
    <col min="11263" max="11263" width="9.6640625" style="1" customWidth="1"/>
    <col min="11264" max="11264" width="42.5546875" style="1" customWidth="1"/>
    <col min="11265" max="11272" width="4" style="1" customWidth="1"/>
    <col min="11273" max="11273" width="4.5546875" style="1" customWidth="1"/>
    <col min="11274" max="11276" width="4.44140625" style="1" customWidth="1"/>
    <col min="11277" max="11280" width="4.109375" style="1" customWidth="1"/>
    <col min="11281" max="11281" width="20.5546875" style="1" customWidth="1"/>
    <col min="11282" max="11282" width="14.5546875" style="1" customWidth="1"/>
    <col min="11283" max="11518" width="9.109375" style="1"/>
    <col min="11519" max="11519" width="9.6640625" style="1" customWidth="1"/>
    <col min="11520" max="11520" width="42.5546875" style="1" customWidth="1"/>
    <col min="11521" max="11528" width="4" style="1" customWidth="1"/>
    <col min="11529" max="11529" width="4.5546875" style="1" customWidth="1"/>
    <col min="11530" max="11532" width="4.44140625" style="1" customWidth="1"/>
    <col min="11533" max="11536" width="4.109375" style="1" customWidth="1"/>
    <col min="11537" max="11537" width="20.5546875" style="1" customWidth="1"/>
    <col min="11538" max="11538" width="14.5546875" style="1" customWidth="1"/>
    <col min="11539" max="11774" width="9.109375" style="1"/>
    <col min="11775" max="11775" width="9.6640625" style="1" customWidth="1"/>
    <col min="11776" max="11776" width="42.5546875" style="1" customWidth="1"/>
    <col min="11777" max="11784" width="4" style="1" customWidth="1"/>
    <col min="11785" max="11785" width="4.5546875" style="1" customWidth="1"/>
    <col min="11786" max="11788" width="4.44140625" style="1" customWidth="1"/>
    <col min="11789" max="11792" width="4.109375" style="1" customWidth="1"/>
    <col min="11793" max="11793" width="20.5546875" style="1" customWidth="1"/>
    <col min="11794" max="11794" width="14.5546875" style="1" customWidth="1"/>
    <col min="11795" max="12030" width="9.109375" style="1"/>
    <col min="12031" max="12031" width="9.6640625" style="1" customWidth="1"/>
    <col min="12032" max="12032" width="42.5546875" style="1" customWidth="1"/>
    <col min="12033" max="12040" width="4" style="1" customWidth="1"/>
    <col min="12041" max="12041" width="4.5546875" style="1" customWidth="1"/>
    <col min="12042" max="12044" width="4.44140625" style="1" customWidth="1"/>
    <col min="12045" max="12048" width="4.109375" style="1" customWidth="1"/>
    <col min="12049" max="12049" width="20.5546875" style="1" customWidth="1"/>
    <col min="12050" max="12050" width="14.5546875" style="1" customWidth="1"/>
    <col min="12051" max="12286" width="9.109375" style="1"/>
    <col min="12287" max="12287" width="9.6640625" style="1" customWidth="1"/>
    <col min="12288" max="12288" width="42.5546875" style="1" customWidth="1"/>
    <col min="12289" max="12296" width="4" style="1" customWidth="1"/>
    <col min="12297" max="12297" width="4.5546875" style="1" customWidth="1"/>
    <col min="12298" max="12300" width="4.44140625" style="1" customWidth="1"/>
    <col min="12301" max="12304" width="4.109375" style="1" customWidth="1"/>
    <col min="12305" max="12305" width="20.5546875" style="1" customWidth="1"/>
    <col min="12306" max="12306" width="14.5546875" style="1" customWidth="1"/>
    <col min="12307" max="12542" width="9.109375" style="1"/>
    <col min="12543" max="12543" width="9.6640625" style="1" customWidth="1"/>
    <col min="12544" max="12544" width="42.5546875" style="1" customWidth="1"/>
    <col min="12545" max="12552" width="4" style="1" customWidth="1"/>
    <col min="12553" max="12553" width="4.5546875" style="1" customWidth="1"/>
    <col min="12554" max="12556" width="4.44140625" style="1" customWidth="1"/>
    <col min="12557" max="12560" width="4.109375" style="1" customWidth="1"/>
    <col min="12561" max="12561" width="20.5546875" style="1" customWidth="1"/>
    <col min="12562" max="12562" width="14.5546875" style="1" customWidth="1"/>
    <col min="12563" max="12798" width="9.109375" style="1"/>
    <col min="12799" max="12799" width="9.6640625" style="1" customWidth="1"/>
    <col min="12800" max="12800" width="42.5546875" style="1" customWidth="1"/>
    <col min="12801" max="12808" width="4" style="1" customWidth="1"/>
    <col min="12809" max="12809" width="4.5546875" style="1" customWidth="1"/>
    <col min="12810" max="12812" width="4.44140625" style="1" customWidth="1"/>
    <col min="12813" max="12816" width="4.109375" style="1" customWidth="1"/>
    <col min="12817" max="12817" width="20.5546875" style="1" customWidth="1"/>
    <col min="12818" max="12818" width="14.5546875" style="1" customWidth="1"/>
    <col min="12819" max="13054" width="9.109375" style="1"/>
    <col min="13055" max="13055" width="9.6640625" style="1" customWidth="1"/>
    <col min="13056" max="13056" width="42.5546875" style="1" customWidth="1"/>
    <col min="13057" max="13064" width="4" style="1" customWidth="1"/>
    <col min="13065" max="13065" width="4.5546875" style="1" customWidth="1"/>
    <col min="13066" max="13068" width="4.44140625" style="1" customWidth="1"/>
    <col min="13069" max="13072" width="4.109375" style="1" customWidth="1"/>
    <col min="13073" max="13073" width="20.5546875" style="1" customWidth="1"/>
    <col min="13074" max="13074" width="14.5546875" style="1" customWidth="1"/>
    <col min="13075" max="13310" width="9.109375" style="1"/>
    <col min="13311" max="13311" width="9.6640625" style="1" customWidth="1"/>
    <col min="13312" max="13312" width="42.5546875" style="1" customWidth="1"/>
    <col min="13313" max="13320" width="4" style="1" customWidth="1"/>
    <col min="13321" max="13321" width="4.5546875" style="1" customWidth="1"/>
    <col min="13322" max="13324" width="4.44140625" style="1" customWidth="1"/>
    <col min="13325" max="13328" width="4.109375" style="1" customWidth="1"/>
    <col min="13329" max="13329" width="20.5546875" style="1" customWidth="1"/>
    <col min="13330" max="13330" width="14.5546875" style="1" customWidth="1"/>
    <col min="13331" max="13566" width="9.109375" style="1"/>
    <col min="13567" max="13567" width="9.6640625" style="1" customWidth="1"/>
    <col min="13568" max="13568" width="42.5546875" style="1" customWidth="1"/>
    <col min="13569" max="13576" width="4" style="1" customWidth="1"/>
    <col min="13577" max="13577" width="4.5546875" style="1" customWidth="1"/>
    <col min="13578" max="13580" width="4.44140625" style="1" customWidth="1"/>
    <col min="13581" max="13584" width="4.109375" style="1" customWidth="1"/>
    <col min="13585" max="13585" width="20.5546875" style="1" customWidth="1"/>
    <col min="13586" max="13586" width="14.5546875" style="1" customWidth="1"/>
    <col min="13587" max="13822" width="9.109375" style="1"/>
    <col min="13823" max="13823" width="9.6640625" style="1" customWidth="1"/>
    <col min="13824" max="13824" width="42.5546875" style="1" customWidth="1"/>
    <col min="13825" max="13832" width="4" style="1" customWidth="1"/>
    <col min="13833" max="13833" width="4.5546875" style="1" customWidth="1"/>
    <col min="13834" max="13836" width="4.44140625" style="1" customWidth="1"/>
    <col min="13837" max="13840" width="4.109375" style="1" customWidth="1"/>
    <col min="13841" max="13841" width="20.5546875" style="1" customWidth="1"/>
    <col min="13842" max="13842" width="14.5546875" style="1" customWidth="1"/>
    <col min="13843" max="14078" width="9.109375" style="1"/>
    <col min="14079" max="14079" width="9.6640625" style="1" customWidth="1"/>
    <col min="14080" max="14080" width="42.5546875" style="1" customWidth="1"/>
    <col min="14081" max="14088" width="4" style="1" customWidth="1"/>
    <col min="14089" max="14089" width="4.5546875" style="1" customWidth="1"/>
    <col min="14090" max="14092" width="4.44140625" style="1" customWidth="1"/>
    <col min="14093" max="14096" width="4.109375" style="1" customWidth="1"/>
    <col min="14097" max="14097" width="20.5546875" style="1" customWidth="1"/>
    <col min="14098" max="14098" width="14.5546875" style="1" customWidth="1"/>
    <col min="14099" max="14334" width="9.109375" style="1"/>
    <col min="14335" max="14335" width="9.6640625" style="1" customWidth="1"/>
    <col min="14336" max="14336" width="42.5546875" style="1" customWidth="1"/>
    <col min="14337" max="14344" width="4" style="1" customWidth="1"/>
    <col min="14345" max="14345" width="4.5546875" style="1" customWidth="1"/>
    <col min="14346" max="14348" width="4.44140625" style="1" customWidth="1"/>
    <col min="14349" max="14352" width="4.109375" style="1" customWidth="1"/>
    <col min="14353" max="14353" width="20.5546875" style="1" customWidth="1"/>
    <col min="14354" max="14354" width="14.5546875" style="1" customWidth="1"/>
    <col min="14355" max="14590" width="9.109375" style="1"/>
    <col min="14591" max="14591" width="9.6640625" style="1" customWidth="1"/>
    <col min="14592" max="14592" width="42.5546875" style="1" customWidth="1"/>
    <col min="14593" max="14600" width="4" style="1" customWidth="1"/>
    <col min="14601" max="14601" width="4.5546875" style="1" customWidth="1"/>
    <col min="14602" max="14604" width="4.44140625" style="1" customWidth="1"/>
    <col min="14605" max="14608" width="4.109375" style="1" customWidth="1"/>
    <col min="14609" max="14609" width="20.5546875" style="1" customWidth="1"/>
    <col min="14610" max="14610" width="14.5546875" style="1" customWidth="1"/>
    <col min="14611" max="14846" width="9.109375" style="1"/>
    <col min="14847" max="14847" width="9.6640625" style="1" customWidth="1"/>
    <col min="14848" max="14848" width="42.5546875" style="1" customWidth="1"/>
    <col min="14849" max="14856" width="4" style="1" customWidth="1"/>
    <col min="14857" max="14857" width="4.5546875" style="1" customWidth="1"/>
    <col min="14858" max="14860" width="4.44140625" style="1" customWidth="1"/>
    <col min="14861" max="14864" width="4.109375" style="1" customWidth="1"/>
    <col min="14865" max="14865" width="20.5546875" style="1" customWidth="1"/>
    <col min="14866" max="14866" width="14.5546875" style="1" customWidth="1"/>
    <col min="14867" max="15102" width="9.109375" style="1"/>
    <col min="15103" max="15103" width="9.6640625" style="1" customWidth="1"/>
    <col min="15104" max="15104" width="42.5546875" style="1" customWidth="1"/>
    <col min="15105" max="15112" width="4" style="1" customWidth="1"/>
    <col min="15113" max="15113" width="4.5546875" style="1" customWidth="1"/>
    <col min="15114" max="15116" width="4.44140625" style="1" customWidth="1"/>
    <col min="15117" max="15120" width="4.109375" style="1" customWidth="1"/>
    <col min="15121" max="15121" width="20.5546875" style="1" customWidth="1"/>
    <col min="15122" max="15122" width="14.5546875" style="1" customWidth="1"/>
    <col min="15123" max="15358" width="9.109375" style="1"/>
    <col min="15359" max="15359" width="9.6640625" style="1" customWidth="1"/>
    <col min="15360" max="15360" width="42.5546875" style="1" customWidth="1"/>
    <col min="15361" max="15368" width="4" style="1" customWidth="1"/>
    <col min="15369" max="15369" width="4.5546875" style="1" customWidth="1"/>
    <col min="15370" max="15372" width="4.44140625" style="1" customWidth="1"/>
    <col min="15373" max="15376" width="4.109375" style="1" customWidth="1"/>
    <col min="15377" max="15377" width="20.5546875" style="1" customWidth="1"/>
    <col min="15378" max="15378" width="14.5546875" style="1" customWidth="1"/>
    <col min="15379" max="15614" width="9.109375" style="1"/>
    <col min="15615" max="15615" width="9.6640625" style="1" customWidth="1"/>
    <col min="15616" max="15616" width="42.5546875" style="1" customWidth="1"/>
    <col min="15617" max="15624" width="4" style="1" customWidth="1"/>
    <col min="15625" max="15625" width="4.5546875" style="1" customWidth="1"/>
    <col min="15626" max="15628" width="4.44140625" style="1" customWidth="1"/>
    <col min="15629" max="15632" width="4.109375" style="1" customWidth="1"/>
    <col min="15633" max="15633" width="20.5546875" style="1" customWidth="1"/>
    <col min="15634" max="15634" width="14.5546875" style="1" customWidth="1"/>
    <col min="15635" max="15870" width="9.109375" style="1"/>
    <col min="15871" max="15871" width="9.6640625" style="1" customWidth="1"/>
    <col min="15872" max="15872" width="42.5546875" style="1" customWidth="1"/>
    <col min="15873" max="15880" width="4" style="1" customWidth="1"/>
    <col min="15881" max="15881" width="4.5546875" style="1" customWidth="1"/>
    <col min="15882" max="15884" width="4.44140625" style="1" customWidth="1"/>
    <col min="15885" max="15888" width="4.109375" style="1" customWidth="1"/>
    <col min="15889" max="15889" width="20.5546875" style="1" customWidth="1"/>
    <col min="15890" max="15890" width="14.5546875" style="1" customWidth="1"/>
    <col min="15891" max="16126" width="9.109375" style="1"/>
    <col min="16127" max="16127" width="9.6640625" style="1" customWidth="1"/>
    <col min="16128" max="16128" width="42.5546875" style="1" customWidth="1"/>
    <col min="16129" max="16136" width="4" style="1" customWidth="1"/>
    <col min="16137" max="16137" width="4.5546875" style="1" customWidth="1"/>
    <col min="16138" max="16140" width="4.44140625" style="1" customWidth="1"/>
    <col min="16141" max="16144" width="4.109375" style="1" customWidth="1"/>
    <col min="16145" max="16145" width="20.5546875" style="1" customWidth="1"/>
    <col min="16146" max="16146" width="14.5546875" style="1" customWidth="1"/>
    <col min="16147" max="16384" width="9.109375" style="1"/>
  </cols>
  <sheetData>
    <row r="2" spans="1:26" x14ac:dyDescent="0.3">
      <c r="U2" s="2"/>
    </row>
    <row r="4" spans="1:26" x14ac:dyDescent="0.3">
      <c r="U4" s="3"/>
    </row>
    <row r="5" spans="1:26" x14ac:dyDescent="0.3">
      <c r="U5" s="3"/>
    </row>
    <row r="6" spans="1:26" x14ac:dyDescent="0.3">
      <c r="U6" s="3"/>
    </row>
    <row r="7" spans="1:26" x14ac:dyDescent="0.3">
      <c r="A7" s="75" t="s">
        <v>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"/>
      <c r="V7" s="5"/>
      <c r="W7" s="5"/>
      <c r="X7" s="5"/>
      <c r="Z7" s="6"/>
    </row>
    <row r="8" spans="1:26" x14ac:dyDescent="0.3">
      <c r="A8" s="75" t="s">
        <v>24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"/>
      <c r="V8" s="5"/>
      <c r="W8" s="5"/>
      <c r="X8" s="5"/>
      <c r="Y8" s="4"/>
      <c r="Z8" s="6"/>
    </row>
    <row r="9" spans="1:26" x14ac:dyDescent="0.3">
      <c r="A9" s="75" t="s">
        <v>25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"/>
      <c r="V9" s="5"/>
      <c r="W9" s="5"/>
      <c r="X9" s="5"/>
      <c r="Z9" s="6"/>
    </row>
    <row r="10" spans="1:26" x14ac:dyDescent="0.3">
      <c r="U10" s="7"/>
      <c r="V10" s="5"/>
      <c r="W10" s="5"/>
      <c r="X10" s="5"/>
      <c r="Z10" s="6"/>
    </row>
    <row r="11" spans="1:26" ht="17.399999999999999" x14ac:dyDescent="0.3">
      <c r="A11" s="30" t="s">
        <v>27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"/>
      <c r="V11" s="5"/>
      <c r="W11" s="5"/>
      <c r="X11" s="5"/>
      <c r="Y11" s="4"/>
      <c r="Z11" s="6"/>
    </row>
    <row r="12" spans="1:26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2"/>
      <c r="V12" s="5"/>
      <c r="W12" s="5"/>
      <c r="X12" s="5"/>
      <c r="Y12" s="4"/>
      <c r="Z12" s="6"/>
    </row>
    <row r="13" spans="1:26" ht="17.399999999999999" x14ac:dyDescent="0.3">
      <c r="A13" s="30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3"/>
    </row>
    <row r="14" spans="1:26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"/>
    </row>
    <row r="15" spans="1:26" ht="66.75" customHeight="1" x14ac:dyDescent="0.3">
      <c r="A15" s="32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2"/>
    </row>
    <row r="16" spans="1:26" ht="18.899999999999999" customHeigh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W16" s="6"/>
    </row>
    <row r="17" spans="1:23" ht="18.899999999999999" customHeight="1" x14ac:dyDescent="0.3">
      <c r="W17" s="6"/>
    </row>
    <row r="18" spans="1:23" ht="18.899999999999999" customHeight="1" x14ac:dyDescent="0.3">
      <c r="A18" s="85" t="s">
        <v>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W18" s="6"/>
    </row>
    <row r="19" spans="1:23" ht="18.899999999999999" customHeight="1" x14ac:dyDescent="0.3">
      <c r="A19" s="88" t="str">
        <f>[1]planilha!A3:J3</f>
        <v>OBRA:  MURO DE CONTENÇÃO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W19" s="6"/>
    </row>
    <row r="20" spans="1:23" ht="18.899999999999999" customHeight="1" x14ac:dyDescent="0.3">
      <c r="A20" s="88" t="str">
        <f>[1]planilha!A4:J4</f>
        <v>LOCAL: RUA ALFREDO CAPARA-VILA ALAY JOSE CORREA-REGISTRO/SP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W20" s="6"/>
    </row>
    <row r="21" spans="1:23" ht="18.899999999999999" customHeight="1" x14ac:dyDescent="0.3">
      <c r="A21" s="91" t="s">
        <v>1</v>
      </c>
      <c r="B21" s="91" t="s">
        <v>2</v>
      </c>
      <c r="C21" s="82" t="s">
        <v>3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91" t="s">
        <v>4</v>
      </c>
      <c r="T21" s="91" t="s">
        <v>5</v>
      </c>
      <c r="W21" s="6"/>
    </row>
    <row r="22" spans="1:23" ht="18.899999999999999" customHeight="1" x14ac:dyDescent="0.3">
      <c r="A22" s="92"/>
      <c r="B22" s="92"/>
      <c r="C22" s="82" t="s">
        <v>6</v>
      </c>
      <c r="D22" s="83"/>
      <c r="E22" s="83"/>
      <c r="F22" s="84"/>
      <c r="G22" s="82" t="s">
        <v>7</v>
      </c>
      <c r="H22" s="83"/>
      <c r="I22" s="83"/>
      <c r="J22" s="84"/>
      <c r="K22" s="82" t="s">
        <v>8</v>
      </c>
      <c r="L22" s="83"/>
      <c r="M22" s="83"/>
      <c r="N22" s="84"/>
      <c r="O22" s="82" t="s">
        <v>9</v>
      </c>
      <c r="P22" s="83"/>
      <c r="Q22" s="83"/>
      <c r="R22" s="84"/>
      <c r="S22" s="92"/>
      <c r="T22" s="92"/>
      <c r="W22" s="6"/>
    </row>
    <row r="23" spans="1:23" ht="18.899999999999999" customHeight="1" x14ac:dyDescent="0.3">
      <c r="A23" s="70" t="s">
        <v>10</v>
      </c>
      <c r="B23" s="62" t="s">
        <v>11</v>
      </c>
      <c r="C23" s="79">
        <f>C24/$S$23</f>
        <v>1</v>
      </c>
      <c r="D23" s="80"/>
      <c r="E23" s="80"/>
      <c r="F23" s="81"/>
      <c r="G23" s="64"/>
      <c r="H23" s="65"/>
      <c r="I23" s="65"/>
      <c r="J23" s="66"/>
      <c r="K23" s="64"/>
      <c r="L23" s="65"/>
      <c r="M23" s="65"/>
      <c r="N23" s="66"/>
      <c r="O23" s="64"/>
      <c r="P23" s="65"/>
      <c r="Q23" s="65"/>
      <c r="R23" s="66"/>
      <c r="S23" s="53">
        <f>'[1]planilha (02.02.22)'!I9</f>
        <v>5062.5</v>
      </c>
      <c r="T23" s="55">
        <f>S23/S31</f>
        <v>1.10261310703262E-2</v>
      </c>
      <c r="W23" s="6"/>
    </row>
    <row r="24" spans="1:23" ht="18.899999999999999" customHeight="1" x14ac:dyDescent="0.3">
      <c r="A24" s="71"/>
      <c r="B24" s="63"/>
      <c r="C24" s="57">
        <f>$S$23/1</f>
        <v>5062.5</v>
      </c>
      <c r="D24" s="58"/>
      <c r="E24" s="58"/>
      <c r="F24" s="59"/>
      <c r="G24" s="57"/>
      <c r="H24" s="58"/>
      <c r="I24" s="58"/>
      <c r="J24" s="59"/>
      <c r="K24" s="72"/>
      <c r="L24" s="73"/>
      <c r="M24" s="73"/>
      <c r="N24" s="74"/>
      <c r="O24" s="72"/>
      <c r="P24" s="73"/>
      <c r="Q24" s="73"/>
      <c r="R24" s="74"/>
      <c r="S24" s="54"/>
      <c r="T24" s="56"/>
      <c r="W24" s="6"/>
    </row>
    <row r="25" spans="1:23" ht="15" x14ac:dyDescent="0.3">
      <c r="A25" s="60" t="s">
        <v>12</v>
      </c>
      <c r="B25" s="62" t="s">
        <v>13</v>
      </c>
      <c r="C25" s="76"/>
      <c r="D25" s="77"/>
      <c r="E25" s="77"/>
      <c r="F25" s="78"/>
      <c r="G25" s="76"/>
      <c r="H25" s="77"/>
      <c r="I25" s="77"/>
      <c r="J25" s="78"/>
      <c r="K25" s="79">
        <v>0.5</v>
      </c>
      <c r="L25" s="80"/>
      <c r="M25" s="80"/>
      <c r="N25" s="81"/>
      <c r="O25" s="79">
        <v>0.5</v>
      </c>
      <c r="P25" s="80"/>
      <c r="Q25" s="80"/>
      <c r="R25" s="81"/>
      <c r="S25" s="53">
        <f>'[1]planilha (02.02.22)'!I16</f>
        <v>21347.54</v>
      </c>
      <c r="T25" s="55">
        <f>S25/S31</f>
        <v>4.6494967717339526E-2</v>
      </c>
    </row>
    <row r="26" spans="1:23" ht="15" x14ac:dyDescent="0.3">
      <c r="A26" s="61"/>
      <c r="B26" s="63"/>
      <c r="C26" s="72"/>
      <c r="D26" s="73"/>
      <c r="E26" s="73"/>
      <c r="F26" s="74"/>
      <c r="G26" s="72"/>
      <c r="H26" s="73"/>
      <c r="I26" s="73"/>
      <c r="J26" s="74"/>
      <c r="K26" s="57">
        <f>K25*S25</f>
        <v>10673.77</v>
      </c>
      <c r="L26" s="58"/>
      <c r="M26" s="58"/>
      <c r="N26" s="59"/>
      <c r="O26" s="57">
        <f>O25*S25</f>
        <v>10673.77</v>
      </c>
      <c r="P26" s="58"/>
      <c r="Q26" s="58"/>
      <c r="R26" s="59"/>
      <c r="S26" s="54"/>
      <c r="T26" s="56"/>
    </row>
    <row r="27" spans="1:23" ht="15" x14ac:dyDescent="0.3">
      <c r="A27" s="70" t="s">
        <v>14</v>
      </c>
      <c r="B27" s="62" t="s">
        <v>15</v>
      </c>
      <c r="C27" s="67">
        <f>C28/$S$27</f>
        <v>0.5</v>
      </c>
      <c r="D27" s="68"/>
      <c r="E27" s="68"/>
      <c r="F27" s="69"/>
      <c r="G27" s="67">
        <f>G28/$S$27</f>
        <v>0.5</v>
      </c>
      <c r="H27" s="68"/>
      <c r="I27" s="68"/>
      <c r="J27" s="69"/>
      <c r="K27" s="64"/>
      <c r="L27" s="65"/>
      <c r="M27" s="65"/>
      <c r="N27" s="66"/>
      <c r="O27" s="64"/>
      <c r="P27" s="65"/>
      <c r="Q27" s="65"/>
      <c r="R27" s="66"/>
      <c r="S27" s="53">
        <f>'[1]planilha (02.02.22)'!I23</f>
        <v>16485</v>
      </c>
      <c r="T27" s="55">
        <f>S27/S31</f>
        <v>3.5904349766780717E-2</v>
      </c>
    </row>
    <row r="28" spans="1:23" ht="15" x14ac:dyDescent="0.3">
      <c r="A28" s="71"/>
      <c r="B28" s="63"/>
      <c r="C28" s="57">
        <f>$S$27/2</f>
        <v>8242.5</v>
      </c>
      <c r="D28" s="58"/>
      <c r="E28" s="58"/>
      <c r="F28" s="59"/>
      <c r="G28" s="57">
        <f>$S$27/2</f>
        <v>8242.5</v>
      </c>
      <c r="H28" s="58"/>
      <c r="I28" s="58"/>
      <c r="J28" s="59"/>
      <c r="K28" s="57"/>
      <c r="L28" s="58"/>
      <c r="M28" s="58"/>
      <c r="N28" s="59"/>
      <c r="O28" s="57"/>
      <c r="P28" s="58"/>
      <c r="Q28" s="58"/>
      <c r="R28" s="59"/>
      <c r="S28" s="54"/>
      <c r="T28" s="56"/>
    </row>
    <row r="29" spans="1:23" ht="15" x14ac:dyDescent="0.3">
      <c r="A29" s="60" t="s">
        <v>16</v>
      </c>
      <c r="B29" s="62" t="s">
        <v>17</v>
      </c>
      <c r="C29" s="64"/>
      <c r="D29" s="65"/>
      <c r="E29" s="65"/>
      <c r="F29" s="66"/>
      <c r="G29" s="67">
        <v>0.4</v>
      </c>
      <c r="H29" s="68"/>
      <c r="I29" s="68"/>
      <c r="J29" s="69"/>
      <c r="K29" s="67">
        <v>0.4</v>
      </c>
      <c r="L29" s="68"/>
      <c r="M29" s="68"/>
      <c r="N29" s="69"/>
      <c r="O29" s="67">
        <v>0.2</v>
      </c>
      <c r="P29" s="68"/>
      <c r="Q29" s="68"/>
      <c r="R29" s="69"/>
      <c r="S29" s="53">
        <f>'[1]planilha (02.02.22)'!I28</f>
        <v>416241.53</v>
      </c>
      <c r="T29" s="55">
        <f>S29/S31</f>
        <v>0.90657455144555354</v>
      </c>
    </row>
    <row r="30" spans="1:23" ht="15" x14ac:dyDescent="0.3">
      <c r="A30" s="61"/>
      <c r="B30" s="63"/>
      <c r="C30" s="57"/>
      <c r="D30" s="58"/>
      <c r="E30" s="58"/>
      <c r="F30" s="59"/>
      <c r="G30" s="57">
        <f>G29*S29</f>
        <v>166496.61200000002</v>
      </c>
      <c r="H30" s="58"/>
      <c r="I30" s="58"/>
      <c r="J30" s="59"/>
      <c r="K30" s="57">
        <f>K29*S29</f>
        <v>166496.61200000002</v>
      </c>
      <c r="L30" s="58"/>
      <c r="M30" s="58"/>
      <c r="N30" s="59"/>
      <c r="O30" s="57">
        <f>O29*S29</f>
        <v>83248.306000000011</v>
      </c>
      <c r="P30" s="58"/>
      <c r="Q30" s="58"/>
      <c r="R30" s="59"/>
      <c r="S30" s="54"/>
      <c r="T30" s="56"/>
    </row>
    <row r="31" spans="1:23" ht="17.399999999999999" customHeight="1" x14ac:dyDescent="0.3">
      <c r="A31" s="10" t="s">
        <v>18</v>
      </c>
      <c r="B31" s="11"/>
      <c r="C31" s="43">
        <f>C24+C26+C28+C30</f>
        <v>13305</v>
      </c>
      <c r="D31" s="44"/>
      <c r="E31" s="44"/>
      <c r="F31" s="45"/>
      <c r="G31" s="43">
        <f>G24+G26+G28+G30</f>
        <v>174739.11200000002</v>
      </c>
      <c r="H31" s="44"/>
      <c r="I31" s="44"/>
      <c r="J31" s="45"/>
      <c r="K31" s="43">
        <f>K24+K26+K28+K30</f>
        <v>177170.38200000001</v>
      </c>
      <c r="L31" s="44"/>
      <c r="M31" s="44"/>
      <c r="N31" s="45"/>
      <c r="O31" s="43">
        <f>O24+O26+O28+O30</f>
        <v>93922.076000000015</v>
      </c>
      <c r="P31" s="44"/>
      <c r="Q31" s="44"/>
      <c r="R31" s="45"/>
      <c r="S31" s="46">
        <f>SUM(S23:S30)</f>
        <v>459136.57</v>
      </c>
      <c r="T31" s="48">
        <f>SUM(T23:T30)</f>
        <v>1</v>
      </c>
    </row>
    <row r="32" spans="1:23" ht="17.399999999999999" customHeight="1" x14ac:dyDescent="0.3">
      <c r="A32" s="10" t="s">
        <v>19</v>
      </c>
      <c r="B32" s="10"/>
      <c r="C32" s="50">
        <f>C31</f>
        <v>13305</v>
      </c>
      <c r="D32" s="51"/>
      <c r="E32" s="51"/>
      <c r="F32" s="52"/>
      <c r="G32" s="50">
        <f>C32+G31</f>
        <v>188044.11200000002</v>
      </c>
      <c r="H32" s="51"/>
      <c r="I32" s="51"/>
      <c r="J32" s="52"/>
      <c r="K32" s="50">
        <f>G32+K31</f>
        <v>365214.49400000006</v>
      </c>
      <c r="L32" s="51"/>
      <c r="M32" s="51"/>
      <c r="N32" s="52"/>
      <c r="O32" s="50">
        <f>K32+O31</f>
        <v>459136.57000000007</v>
      </c>
      <c r="P32" s="51"/>
      <c r="Q32" s="51"/>
      <c r="R32" s="52"/>
      <c r="S32" s="47"/>
      <c r="T32" s="49"/>
    </row>
    <row r="33" spans="1:20" ht="17.399999999999999" customHeight="1" x14ac:dyDescent="0.3">
      <c r="A33" s="14" t="s">
        <v>20</v>
      </c>
      <c r="B33" s="14"/>
      <c r="C33" s="33">
        <f>ROUND(C31/$S$31,5)</f>
        <v>2.8979999999999999E-2</v>
      </c>
      <c r="D33" s="34"/>
      <c r="E33" s="34"/>
      <c r="F33" s="35"/>
      <c r="G33" s="33">
        <f>ROUND(G31/$S$31,5)</f>
        <v>0.38057999999999997</v>
      </c>
      <c r="H33" s="34"/>
      <c r="I33" s="34"/>
      <c r="J33" s="35"/>
      <c r="K33" s="33">
        <f>ROUND(K31/$S$31,5)</f>
        <v>0.38588</v>
      </c>
      <c r="L33" s="34"/>
      <c r="M33" s="34"/>
      <c r="N33" s="35"/>
      <c r="O33" s="33">
        <f>ROUND(O31/$S$31,5)</f>
        <v>0.20455999999999999</v>
      </c>
      <c r="P33" s="34"/>
      <c r="Q33" s="34"/>
      <c r="R33" s="35"/>
      <c r="S33" s="36"/>
      <c r="T33" s="37"/>
    </row>
    <row r="34" spans="1:20" ht="17.399999999999999" customHeight="1" x14ac:dyDescent="0.3">
      <c r="A34" s="14" t="s">
        <v>21</v>
      </c>
      <c r="B34" s="14"/>
      <c r="C34" s="40">
        <f>C33</f>
        <v>2.8979999999999999E-2</v>
      </c>
      <c r="D34" s="41"/>
      <c r="E34" s="41"/>
      <c r="F34" s="42"/>
      <c r="G34" s="40">
        <f>C34+G33</f>
        <v>0.40955999999999998</v>
      </c>
      <c r="H34" s="41"/>
      <c r="I34" s="41"/>
      <c r="J34" s="42"/>
      <c r="K34" s="40">
        <f>G34+K33</f>
        <v>0.79543999999999992</v>
      </c>
      <c r="L34" s="41"/>
      <c r="M34" s="41"/>
      <c r="N34" s="42"/>
      <c r="O34" s="40">
        <f>K34+O33</f>
        <v>0.99999999999999989</v>
      </c>
      <c r="P34" s="41"/>
      <c r="Q34" s="41"/>
      <c r="R34" s="42"/>
      <c r="S34" s="38"/>
      <c r="T34" s="39"/>
    </row>
    <row r="35" spans="1:20" ht="15.6" x14ac:dyDescent="0.3">
      <c r="A35" s="15"/>
      <c r="B35" s="16" t="s">
        <v>22</v>
      </c>
      <c r="C35" s="17" t="str">
        <f>'[1]planilha (02.02.22)'!C33</f>
        <v>TABELA SINAPI COM DESONERAÇÃO DE SET 2021 - BDI: 25 % E DER SET/2021</v>
      </c>
      <c r="D35" s="18"/>
      <c r="E35" s="19"/>
      <c r="F35" s="19"/>
      <c r="G35" s="20"/>
      <c r="H35" s="20"/>
      <c r="I35" s="20"/>
      <c r="J35" s="20"/>
      <c r="K35" s="20"/>
      <c r="L35" s="20"/>
      <c r="M35" s="21"/>
      <c r="N35" s="21"/>
      <c r="O35" s="20"/>
      <c r="P35" s="20"/>
      <c r="Q35" s="21"/>
      <c r="R35" s="21"/>
      <c r="S35" s="22"/>
      <c r="T35" s="23"/>
    </row>
    <row r="36" spans="1:20" ht="15.6" x14ac:dyDescent="0.3">
      <c r="A36" s="15"/>
      <c r="B36" s="24"/>
      <c r="C36" s="24"/>
      <c r="D36" s="24"/>
      <c r="E36" s="25"/>
      <c r="F36" s="26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1"/>
      <c r="R36" s="21"/>
      <c r="S36" s="22"/>
      <c r="T36" s="22"/>
    </row>
    <row r="37" spans="1:20" ht="15.6" x14ac:dyDescent="0.3">
      <c r="A37" s="15"/>
      <c r="B37" s="24"/>
      <c r="C37" s="24"/>
      <c r="D37" s="24"/>
      <c r="E37" s="25"/>
      <c r="F37" s="26"/>
      <c r="G37" s="20"/>
      <c r="H37" s="20"/>
      <c r="I37" s="20"/>
      <c r="J37" s="20"/>
      <c r="K37" s="20"/>
      <c r="L37" s="20"/>
      <c r="M37" s="21"/>
      <c r="N37" s="21"/>
      <c r="O37" s="20"/>
      <c r="P37" s="20"/>
      <c r="Q37" s="21"/>
      <c r="R37" s="21"/>
      <c r="S37" s="22"/>
      <c r="T37" s="22"/>
    </row>
    <row r="38" spans="1:20" ht="15.6" x14ac:dyDescent="0.3">
      <c r="A38" s="15"/>
      <c r="B38" s="24"/>
      <c r="C38" s="24"/>
      <c r="D38" s="27"/>
      <c r="E38" s="20"/>
      <c r="F38" s="24"/>
      <c r="G38" s="20"/>
      <c r="H38" s="20"/>
      <c r="I38" s="20"/>
      <c r="J38" s="20"/>
      <c r="K38" s="20"/>
      <c r="L38" s="20"/>
      <c r="M38" s="21"/>
      <c r="N38" s="21"/>
      <c r="O38" s="20"/>
      <c r="P38" s="20"/>
      <c r="Q38" s="21"/>
      <c r="R38" s="21"/>
      <c r="S38" s="22"/>
      <c r="T38" s="22"/>
    </row>
    <row r="39" spans="1:20" ht="15.6" x14ac:dyDescent="0.3">
      <c r="A39" s="15"/>
      <c r="B39" s="28"/>
      <c r="C39" s="28"/>
      <c r="E39" s="28"/>
      <c r="F39" s="28"/>
      <c r="G39" s="20"/>
      <c r="H39" s="20"/>
      <c r="I39" s="20"/>
      <c r="J39" s="20"/>
      <c r="K39" s="20"/>
      <c r="L39" s="20"/>
      <c r="M39" s="21"/>
      <c r="N39" s="21"/>
      <c r="O39" s="20"/>
      <c r="P39" s="20"/>
      <c r="Q39" s="21"/>
      <c r="R39" s="21"/>
      <c r="S39" s="22"/>
      <c r="T39" s="22"/>
    </row>
  </sheetData>
  <mergeCells count="85">
    <mergeCell ref="A18:T18"/>
    <mergeCell ref="A19:T19"/>
    <mergeCell ref="A20:T20"/>
    <mergeCell ref="A21:A22"/>
    <mergeCell ref="B21:B22"/>
    <mergeCell ref="C21:R21"/>
    <mergeCell ref="S21:S22"/>
    <mergeCell ref="T21:T22"/>
    <mergeCell ref="C22:F22"/>
    <mergeCell ref="G22:J22"/>
    <mergeCell ref="K22:N22"/>
    <mergeCell ref="O22:R22"/>
    <mergeCell ref="A23:A24"/>
    <mergeCell ref="B23:B24"/>
    <mergeCell ref="C23:F23"/>
    <mergeCell ref="G23:J23"/>
    <mergeCell ref="K23:N23"/>
    <mergeCell ref="O23:R23"/>
    <mergeCell ref="S23:S24"/>
    <mergeCell ref="T23:T24"/>
    <mergeCell ref="C24:F24"/>
    <mergeCell ref="G24:J24"/>
    <mergeCell ref="K24:N24"/>
    <mergeCell ref="O24:R24"/>
    <mergeCell ref="S25:S26"/>
    <mergeCell ref="T25:T26"/>
    <mergeCell ref="C26:F26"/>
    <mergeCell ref="G26:J26"/>
    <mergeCell ref="K26:N26"/>
    <mergeCell ref="O26:R26"/>
    <mergeCell ref="A7:T7"/>
    <mergeCell ref="A8:T8"/>
    <mergeCell ref="A9:T9"/>
    <mergeCell ref="A25:A26"/>
    <mergeCell ref="B25:B26"/>
    <mergeCell ref="C25:F25"/>
    <mergeCell ref="G25:J25"/>
    <mergeCell ref="K25:N25"/>
    <mergeCell ref="O25:R25"/>
    <mergeCell ref="A27:A28"/>
    <mergeCell ref="B27:B28"/>
    <mergeCell ref="C27:F27"/>
    <mergeCell ref="G27:J27"/>
    <mergeCell ref="K27:N27"/>
    <mergeCell ref="S27:S28"/>
    <mergeCell ref="T27:T28"/>
    <mergeCell ref="C28:F28"/>
    <mergeCell ref="G28:J28"/>
    <mergeCell ref="K28:N28"/>
    <mergeCell ref="O28:R28"/>
    <mergeCell ref="O27:R27"/>
    <mergeCell ref="A29:A30"/>
    <mergeCell ref="B29:B30"/>
    <mergeCell ref="C29:F29"/>
    <mergeCell ref="G29:J29"/>
    <mergeCell ref="K29:N29"/>
    <mergeCell ref="S29:S30"/>
    <mergeCell ref="T29:T30"/>
    <mergeCell ref="C30:F30"/>
    <mergeCell ref="G30:J30"/>
    <mergeCell ref="K30:N30"/>
    <mergeCell ref="O30:R30"/>
    <mergeCell ref="O29:R29"/>
    <mergeCell ref="S31:S32"/>
    <mergeCell ref="T31:T32"/>
    <mergeCell ref="C32:F32"/>
    <mergeCell ref="G32:J32"/>
    <mergeCell ref="K32:N32"/>
    <mergeCell ref="O32:R32"/>
    <mergeCell ref="A11:T11"/>
    <mergeCell ref="A13:T13"/>
    <mergeCell ref="A15:T15"/>
    <mergeCell ref="C33:F33"/>
    <mergeCell ref="G33:J33"/>
    <mergeCell ref="K33:N33"/>
    <mergeCell ref="O33:R33"/>
    <mergeCell ref="S33:T34"/>
    <mergeCell ref="C34:F34"/>
    <mergeCell ref="G34:J34"/>
    <mergeCell ref="K34:N34"/>
    <mergeCell ref="O34:R34"/>
    <mergeCell ref="C31:F31"/>
    <mergeCell ref="G31:J31"/>
    <mergeCell ref="K31:N31"/>
    <mergeCell ref="O31:R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(02.02.22)</vt:lpstr>
      <vt:lpstr>'Cronograma (02.02.22)'!Area_de_impressao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Felipe Ferraz</dc:creator>
  <cp:lastModifiedBy>Débora Silvano de Camargo</cp:lastModifiedBy>
  <cp:lastPrinted>2022-02-09T12:09:54Z</cp:lastPrinted>
  <dcterms:created xsi:type="dcterms:W3CDTF">2022-02-03T12:26:25Z</dcterms:created>
  <dcterms:modified xsi:type="dcterms:W3CDTF">2022-02-09T12:09:59Z</dcterms:modified>
</cp:coreProperties>
</file>